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AC299AD-7657-4F00-B69D-DC05EE7218FE}" xr6:coauthVersionLast="46" xr6:coauthVersionMax="46" xr10:uidLastSave="{00000000-0000-0000-0000-000000000000}"/>
  <bookViews>
    <workbookView xWindow="-108" yWindow="-108" windowWidth="23256" windowHeight="12576" firstSheet="11" activeTab="18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  <sheet name="13.11.2025." sheetId="9" r:id="rId9"/>
    <sheet name="14.11.2025." sheetId="10" r:id="rId10"/>
    <sheet name="17.11.2025." sheetId="11" r:id="rId11"/>
    <sheet name="18.11.2025." sheetId="12" r:id="rId12"/>
    <sheet name="19.11.2025." sheetId="13" r:id="rId13"/>
    <sheet name="20.11.2025." sheetId="14" r:id="rId14"/>
    <sheet name="21.11.2025." sheetId="15" r:id="rId15"/>
    <sheet name="24.11.2025." sheetId="16" r:id="rId16"/>
    <sheet name="25.11.2025." sheetId="17" r:id="rId17"/>
    <sheet name="26.11.2025." sheetId="18" r:id="rId18"/>
    <sheet name="27.11.2025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9" l="1"/>
  <c r="D90" i="19"/>
  <c r="D86" i="19"/>
  <c r="D87" i="19" s="1"/>
  <c r="D79" i="19"/>
  <c r="D76" i="19"/>
  <c r="D73" i="19"/>
  <c r="D70" i="19"/>
  <c r="D67" i="19"/>
  <c r="D61" i="19"/>
  <c r="D58" i="19"/>
  <c r="D47" i="19"/>
  <c r="D40" i="19"/>
  <c r="D22" i="19"/>
  <c r="C10" i="18"/>
  <c r="C11" i="18" s="1"/>
  <c r="C82" i="17"/>
  <c r="C76" i="17"/>
  <c r="C53" i="17"/>
  <c r="C22" i="17"/>
  <c r="C19" i="17"/>
  <c r="C16" i="17"/>
  <c r="C12" i="17"/>
  <c r="C8" i="17"/>
  <c r="C77" i="17" l="1"/>
  <c r="C83" i="17" s="1"/>
  <c r="C9" i="15" l="1"/>
  <c r="C6" i="15"/>
  <c r="C6" i="14"/>
  <c r="C7" i="14" s="1"/>
  <c r="D73" i="13"/>
  <c r="D72" i="13"/>
  <c r="D69" i="13"/>
  <c r="D66" i="13"/>
  <c r="D62" i="13"/>
  <c r="D58" i="13"/>
  <c r="D52" i="13"/>
  <c r="D46" i="13"/>
  <c r="D40" i="13"/>
  <c r="D19" i="13"/>
  <c r="C7" i="12"/>
  <c r="C6" i="12"/>
  <c r="C10" i="11"/>
  <c r="C7" i="11"/>
  <c r="C6" i="10"/>
  <c r="C7" i="10" s="1"/>
  <c r="C42" i="9"/>
  <c r="C41" i="9"/>
  <c r="C38" i="9"/>
  <c r="C23" i="8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10" i="15" l="1"/>
  <c r="C11" i="11"/>
  <c r="C44" i="8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<sst xmlns="http://schemas.openxmlformats.org/spreadsheetml/2006/main" count="628" uniqueCount="322">
  <si>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</si>
  <si>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</si>
  <si>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</si>
  <si>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</si>
  <si>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</si>
  <si>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</si>
  <si>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</si>
  <si>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</si>
  <si>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</si>
  <si>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</si>
  <si>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</si>
  <si>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</si>
  <si>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</si>
  <si>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</si>
  <si>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</si>
  <si>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</si>
  <si>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</si>
  <si>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</si>
  <si>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</si>
  <si>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</si>
  <si>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</si>
  <si>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</si>
  <si>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</si>
  <si>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</si>
  <si>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</si>
  <si>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</si>
  <si>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</si>
  <si>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</si>
  <si>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</si>
  <si>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</si>
  <si>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</si>
  <si>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</si>
  <si>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</si>
  <si>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</si>
  <si>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</si>
  <si>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</si>
  <si>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</si>
  <si>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</si>
  <si>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</si>
  <si>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</si>
  <si>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</si>
  <si>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</si>
  <si>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</si>
  <si>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</si>
  <si>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</si>
  <si>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</si>
  <si>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</si>
  <si>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</si>
  <si>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</si>
  <si>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</si>
  <si>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</si>
  <si>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</si>
  <si>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</si>
  <si>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</si>
  <si>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</si>
  <si>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</si>
  <si>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</si>
  <si>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</si>
  <si>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</si>
  <si>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</si>
  <si>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</si>
  <si>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</si>
  <si>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</si>
  <si>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</si>
  <si>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</si>
  <si>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</si>
  <si>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</si>
  <si>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</si>
  <si>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</si>
  <si>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</si>
  <si>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</si>
  <si>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</si>
  <si>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</si>
  <si>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</si>
  <si>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</si>
  <si>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</si>
  <si>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</si>
  <si>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</si>
  <si>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</si>
  <si>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</si>
  <si>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</si>
  <si>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</si>
  <si>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</si>
  <si>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</si>
  <si>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</si>
  <si>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</si>
  <si>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</si>
  <si>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</si>
  <si>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</si>
  <si>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</si>
  <si>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</si>
  <si>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</si>
  <si>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</si>
  <si>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</si>
  <si>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</si>
  <si>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</si>
  <si>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</si>
  <si>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</si>
  <si>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</si>
  <si>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</si>
  <si>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</si>
  <si>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</si>
  <si>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</si>
  <si>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</si>
  <si>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</si>
  <si>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</si>
  <si>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</si>
  <si>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</si>
  <si>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</si>
  <si>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</si>
  <si>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</si>
  <si>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</si>
  <si>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</si>
  <si>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</si>
  <si>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</si>
  <si>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</si>
  <si>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</si>
  <si>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</si>
  <si>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</si>
  <si>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</si>
  <si>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</si>
  <si>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</si>
  <si>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</si>
  <si>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</si>
  <si>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</si>
  <si>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</si>
  <si>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</si>
  <si>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</si>
  <si>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</si>
  <si>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</si>
  <si>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</si>
  <si>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</si>
  <si>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</si>
  <si>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</si>
  <si>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</si>
  <si>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</si>
  <si>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</si>
  <si>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</si>
  <si>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</si>
  <si>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</si>
  <si>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</si>
  <si>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</si>
  <si>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</si>
  <si>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</si>
  <si>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</si>
  <si>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</si>
  <si>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</si>
  <si>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</si>
  <si>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</si>
  <si>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</si>
  <si>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</si>
  <si>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</si>
  <si>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</si>
  <si>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</si>
  <si>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</si>
  <si>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</si>
  <si>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</si>
  <si>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</si>
  <si>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</si>
  <si>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</si>
  <si>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</si>
  <si>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</si>
  <si>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</si>
  <si>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</si>
  <si>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</si>
  <si>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</si>
  <si>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</si>
  <si>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</si>
  <si>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</si>
  <si>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</si>
  <si>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</si>
  <si>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</si>
  <si>
    <t>13.11.2025.</t>
  </si>
  <si>
    <t xml:space="preserve">1. SANITET 09-2025-2 -RFZO TRANSFERI </t>
  </si>
  <si>
    <t>ADOC DOO</t>
  </si>
  <si>
    <t>AKO MED BGD</t>
  </si>
  <si>
    <t>AMG PHARM DOO</t>
  </si>
  <si>
    <t>AMICUS SRB D.O.O.</t>
  </si>
  <si>
    <t>APTUS DOO BEOGRAD</t>
  </si>
  <si>
    <t>B.BRAUN ADRIA RSRB DOO</t>
  </si>
  <si>
    <t>BIOTEC MEDICAL doo</t>
  </si>
  <si>
    <t>DIACOR DOO</t>
  </si>
  <si>
    <t>ECOTRADE BG D.O.O.</t>
  </si>
  <si>
    <t>GOSPER DOO</t>
  </si>
  <si>
    <t>KARDIOMED doo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</si>
  <si>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</si>
  <si>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</si>
  <si>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</si>
  <si>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</si>
  <si>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</si>
  <si>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</si>
  <si>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</si>
  <si>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MEDISAL DOO</t>
  </si>
  <si>
    <t>MESSER-TEHNOGAS AD</t>
  </si>
  <si>
    <t>NEOMEDICA N.S.</t>
  </si>
  <si>
    <t>PAN STAR DOO NOVI SAD</t>
  </si>
  <si>
    <t>PHOENIX PHARMA DOO</t>
  </si>
  <si>
    <t>SANOMED DOO</t>
  </si>
  <si>
    <t>SINOFARM DOO</t>
  </si>
  <si>
    <t>SN MEDIC DOO</t>
  </si>
  <si>
    <t>SUPERLAB</t>
  </si>
  <si>
    <t>TIM CO D.O.O. BEOGRAD</t>
  </si>
  <si>
    <t>VICOR DOO</t>
  </si>
  <si>
    <t>UKUPNO SANITET</t>
  </si>
  <si>
    <t xml:space="preserve">UZT PROVIZIJA </t>
  </si>
  <si>
    <t>14.11.2025.</t>
  </si>
  <si>
    <t>17.11.2025.</t>
  </si>
  <si>
    <t>ZARADA 11.2025.-1</t>
  </si>
  <si>
    <t>1. KRV 10.2025.-2</t>
  </si>
  <si>
    <t>UKUPNO  KRV</t>
  </si>
  <si>
    <t>DIAHEM</t>
  </si>
  <si>
    <t>TEAMEDICAL</t>
  </si>
  <si>
    <t>18.11.2025.</t>
  </si>
  <si>
    <t>19.11.2025.</t>
  </si>
  <si>
    <t>DIREKTNA PLAĆANJA</t>
  </si>
  <si>
    <t xml:space="preserve">1.LEK  </t>
  </si>
  <si>
    <t xml:space="preserve"> FARMALOGIST DOO</t>
  </si>
  <si>
    <t xml:space="preserve"> INO-PHARM D.O.O.</t>
  </si>
  <si>
    <t xml:space="preserve"> INPHARM CO DOO</t>
  </si>
  <si>
    <t xml:space="preserve"> MEDICA LINEA PHARM</t>
  </si>
  <si>
    <t>MEDIKUNION DOO</t>
  </si>
  <si>
    <t>SOPHARMA TRADING</t>
  </si>
  <si>
    <t>VEGA</t>
  </si>
  <si>
    <t>2.SANITET</t>
  </si>
  <si>
    <t>ATAN MARK D.O.O.</t>
  </si>
  <si>
    <t>CIS MEDICAL doo BG</t>
  </si>
  <si>
    <t>ETER&amp;MEDICAL  11doo</t>
  </si>
  <si>
    <t xml:space="preserve"> FLORA KOMERC DOO</t>
  </si>
  <si>
    <t>FUTURE PHARM</t>
  </si>
  <si>
    <t xml:space="preserve"> GOSPER DOO</t>
  </si>
  <si>
    <t xml:space="preserve"> HUMANIS DOO BEOGRAD-ZVEZDARA</t>
  </si>
  <si>
    <t>INEL MEDIK VP D.O.O. BEOGRAD</t>
  </si>
  <si>
    <t>LAYON DOO</t>
  </si>
  <si>
    <t xml:space="preserve"> OMNI MEDIKAL D.O.O.</t>
  </si>
  <si>
    <t xml:space="preserve"> PROFESIONAL MEDIC doo VINČA</t>
  </si>
  <si>
    <t xml:space="preserve"> VICOR DOO</t>
  </si>
  <si>
    <t xml:space="preserve"> ZOREX PHARMA D.O.O.</t>
  </si>
  <si>
    <t xml:space="preserve">3.CITOSTATICI </t>
  </si>
  <si>
    <t xml:space="preserve">4.LEK C LISTA  </t>
  </si>
  <si>
    <t xml:space="preserve">5.STENTOVI </t>
  </si>
  <si>
    <t xml:space="preserve">HERMES PHARMA </t>
  </si>
  <si>
    <t>MEGAPHARM</t>
  </si>
  <si>
    <t>NEOMEDICA</t>
  </si>
  <si>
    <t xml:space="preserve">SOUL MEDICAL </t>
  </si>
  <si>
    <t xml:space="preserve">UKUPNO STENTOVI </t>
  </si>
  <si>
    <t>6.HEMODIJALIZA</t>
  </si>
  <si>
    <t>ORTHOAID</t>
  </si>
  <si>
    <t>UKUPNO UM IMPLATANTI</t>
  </si>
  <si>
    <t xml:space="preserve">8. HEMOFILIJA  </t>
  </si>
  <si>
    <t>UKUPNO HEMOFILIJA</t>
  </si>
  <si>
    <t>9. GRAFTOVI</t>
  </si>
  <si>
    <t xml:space="preserve">UKUPNO GRAFTOVI </t>
  </si>
  <si>
    <t xml:space="preserve">UKUPNO DIREKTNA PLAĆANJA </t>
  </si>
  <si>
    <t>20.11.2025.</t>
  </si>
  <si>
    <t>21.11.2025.</t>
  </si>
  <si>
    <t>1. APV</t>
  </si>
  <si>
    <t>RTG TIM</t>
  </si>
  <si>
    <t>UKUPNO  RTG TIM</t>
  </si>
  <si>
    <t>24.11.2025.</t>
  </si>
  <si>
    <t>25.11.2025.</t>
  </si>
  <si>
    <t xml:space="preserve">1. ISHRANA  10-2025-1 -RFZO TRANSFERI </t>
  </si>
  <si>
    <t xml:space="preserve">LA FANTANA </t>
  </si>
  <si>
    <t xml:space="preserve">2. REGAENSI 10-2025-1 -RFZO TRANSFERI </t>
  </si>
  <si>
    <t xml:space="preserve">3.UGR.MAT.ORTOPEDIJA 10-2025-1 -RFZO TRANSFERI </t>
  </si>
  <si>
    <t xml:space="preserve">4. HEMODIJALIZA  10-2025-1 -RFZO TRANSFERI </t>
  </si>
  <si>
    <t xml:space="preserve">5. LEK D LISTA   10-2025-1 -RFZO TRANSFERI </t>
  </si>
  <si>
    <t xml:space="preserve">INO-PHARM </t>
  </si>
  <si>
    <t xml:space="preserve">UKUPNO LEK D LISTA </t>
  </si>
  <si>
    <t xml:space="preserve">6.OTM  10-2025-1 -RFZO TRANSFERI </t>
  </si>
  <si>
    <t>A1</t>
  </si>
  <si>
    <t xml:space="preserve"> BEOHEM-3 DOO</t>
  </si>
  <si>
    <t xml:space="preserve"> BIOGNOST S</t>
  </si>
  <si>
    <t>BUS COMPUTERS DOO</t>
  </si>
  <si>
    <t>DIMNIČAR SUBOTICA JKP</t>
  </si>
  <si>
    <t xml:space="preserve"> ENGEL DOO</t>
  </si>
  <si>
    <t xml:space="preserve"> GENERALI OSIGURANJE</t>
  </si>
  <si>
    <t xml:space="preserve"> INSLAB doo</t>
  </si>
  <si>
    <t xml:space="preserve"> INTERMEDIKAL</t>
  </si>
  <si>
    <t>KOMAZEC doo</t>
  </si>
  <si>
    <t>MED.FAK.UNIVERZITET BEOGRADU</t>
  </si>
  <si>
    <t xml:space="preserve"> MEDALEX DOO ZEMUN - BG</t>
  </si>
  <si>
    <t xml:space="preserve"> MEDICOM DOO ŠABAC</t>
  </si>
  <si>
    <t xml:space="preserve"> TELEKOM SRBIJA</t>
  </si>
  <si>
    <t>TRIGLAV OSIGURANJE ADO BG</t>
  </si>
  <si>
    <t xml:space="preserve"> TRIVAX VV DOO</t>
  </si>
  <si>
    <t xml:space="preserve"> TUTORIĆ DOO</t>
  </si>
  <si>
    <t xml:space="preserve"> VELEBIT DOO</t>
  </si>
  <si>
    <t xml:space="preserve"> VLANIX DOO  SUBOTICA</t>
  </si>
  <si>
    <t xml:space="preserve"> VODOVOD I KANALIZACIJA JKP</t>
  </si>
  <si>
    <t>DNEVNICE URGENTNO 10.mesec</t>
  </si>
  <si>
    <t xml:space="preserve">PUTNI TROŠAK SPECIJALIZANTI </t>
  </si>
  <si>
    <t>UKUPNO OTM</t>
  </si>
  <si>
    <t xml:space="preserve">7. SANITET 10-2025-1 -RFZO TRANSFERI </t>
  </si>
  <si>
    <t xml:space="preserve"> BIOTEC MEDICAL doo</t>
  </si>
  <si>
    <t xml:space="preserve"> DENTA BP PHARM  BEOGRAD</t>
  </si>
  <si>
    <t xml:space="preserve"> MAGLOVAC DOO</t>
  </si>
  <si>
    <t xml:space="preserve"> MAGNA PHARMACIA</t>
  </si>
  <si>
    <t>MEDILABOR DOO</t>
  </si>
  <si>
    <t xml:space="preserve"> MEDIPRO MPM</t>
  </si>
  <si>
    <t xml:space="preserve"> MESSER-TEHNOGAS AD</t>
  </si>
  <si>
    <t>PAROCO MEDICAL N.SAD</t>
  </si>
  <si>
    <t xml:space="preserve">UKUPNO TRANSFERI </t>
  </si>
  <si>
    <t>2. OSTALA PLAĆANJA</t>
  </si>
  <si>
    <t>DNEVNICE URGENTNO razlika( od particip.)</t>
  </si>
  <si>
    <t>PUTNI TROŠAK SPECIJALIZANTI razlika (od particip.)</t>
  </si>
  <si>
    <t>UKUPNO OSTALO</t>
  </si>
  <si>
    <t>uzt provizija</t>
  </si>
  <si>
    <t>26.11.2025.</t>
  </si>
  <si>
    <t>MEDICIN FAK NS</t>
  </si>
  <si>
    <t>MEDICIN FAK BG</t>
  </si>
  <si>
    <t>27.11.2025.</t>
  </si>
  <si>
    <t>DENTA</t>
  </si>
  <si>
    <t>OPTICUS</t>
  </si>
  <si>
    <t>MEDICON</t>
  </si>
  <si>
    <t>MAYMEDICAL</t>
  </si>
  <si>
    <t xml:space="preserve">10.UM ORTOPEDIJA </t>
  </si>
  <si>
    <t>UKUPNO UM ORTOPEDIJA</t>
  </si>
  <si>
    <t>11.REAGENSI</t>
  </si>
  <si>
    <t>YUNICOM</t>
  </si>
  <si>
    <t>UKUPNO REAGENSI</t>
  </si>
  <si>
    <t>20. OSTALO PL</t>
  </si>
  <si>
    <t xml:space="preserve">UKUPNO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</si>
</sst>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8" fillId="2" borderId="9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  <xf numFmtId="0" fontId="6" fillId="2" borderId="3" xfId="0" applyFont="1" applyFill="1" applyBorder="1" applyAlignment="1">
      <alignment horizontal="left" vertical="center"/>
    </xf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3544-4F6B-4C4B-8A87-DCE767F01109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205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8978.0300000000007</v>
      </c>
    </row>
    <row r="6" spans="2:3" ht="15" thickBot="1" x14ac:dyDescent="0.35">
      <c r="B6" s="12" t="s">
        <v>55</v>
      </c>
      <c r="C6" s="13">
        <f>SUM(C5:C5)</f>
        <v>8978.0300000000007</v>
      </c>
    </row>
    <row r="7" spans="2:3" ht="16.2" thickBot="1" x14ac:dyDescent="0.35">
      <c r="B7" s="16" t="s">
        <v>33</v>
      </c>
      <c r="C7" s="17">
        <f>SUM(C6)</f>
        <v>8978.0300000000007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2D79-3747-4C75-AA94-46C6AE6C4D12}">
  <dimension ref="B1:C11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9" t="s">
        <v>208</v>
      </c>
      <c r="C4" s="8"/>
    </row>
    <row r="5" spans="2:3" x14ac:dyDescent="0.3">
      <c r="B5" s="20" t="s">
        <v>210</v>
      </c>
      <c r="C5" s="11">
        <v>509756.4</v>
      </c>
    </row>
    <row r="6" spans="2:3" x14ac:dyDescent="0.3">
      <c r="B6" s="20" t="s">
        <v>211</v>
      </c>
      <c r="C6" s="11">
        <v>500160</v>
      </c>
    </row>
    <row r="7" spans="2:3" ht="15" thickBot="1" x14ac:dyDescent="0.35">
      <c r="B7" s="12" t="s">
        <v>209</v>
      </c>
      <c r="C7" s="13">
        <f>SUM(C5:C6)</f>
        <v>1009916.4</v>
      </c>
    </row>
    <row r="8" spans="2:3" x14ac:dyDescent="0.3">
      <c r="B8" s="9" t="s">
        <v>81</v>
      </c>
      <c r="C8" s="8"/>
    </row>
    <row r="9" spans="2:3" x14ac:dyDescent="0.3">
      <c r="B9" s="10" t="s">
        <v>207</v>
      </c>
      <c r="C9" s="11">
        <v>96978401.939999998</v>
      </c>
    </row>
    <row r="10" spans="2:3" ht="15" thickBot="1" x14ac:dyDescent="0.35">
      <c r="B10" s="12" t="s">
        <v>55</v>
      </c>
      <c r="C10" s="13">
        <f>SUM(C9:C9)</f>
        <v>96978401.939999998</v>
      </c>
    </row>
    <row r="11" spans="2:3" ht="16.2" thickBot="1" x14ac:dyDescent="0.35">
      <c r="B11" s="16" t="s">
        <v>33</v>
      </c>
      <c r="C11" s="17">
        <f>SUM(C10+C7)</f>
        <v>97988318.340000004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8AB0-4FF0-4E38-B06F-1907EF09A0CA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77548.14</v>
      </c>
    </row>
    <row r="6" spans="2:3" ht="15" thickBot="1" x14ac:dyDescent="0.35">
      <c r="B6" s="12" t="s">
        <v>55</v>
      </c>
      <c r="C6" s="13">
        <f>SUM(C5:C5)</f>
        <v>77548.14</v>
      </c>
    </row>
    <row r="7" spans="2:3" ht="16.2" thickBot="1" x14ac:dyDescent="0.35">
      <c r="B7" s="16" t="s">
        <v>33</v>
      </c>
      <c r="C7" s="17">
        <f>SUM(C6)</f>
        <v>77548.14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5E9-5812-4415-BF62-E432466E7CB2}">
  <dimension ref="C2:D73"/>
  <sheetViews>
    <sheetView workbookViewId="0">
      <selection activeCell="E29" sqref="E29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213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174</v>
      </c>
      <c r="D7" s="11">
        <v>30146.71</v>
      </c>
    </row>
    <row r="8" spans="3:4" x14ac:dyDescent="0.3">
      <c r="C8" s="20" t="s">
        <v>177</v>
      </c>
      <c r="D8" s="11">
        <v>526240.55000000005</v>
      </c>
    </row>
    <row r="9" spans="3:4" x14ac:dyDescent="0.3">
      <c r="C9" s="20" t="s">
        <v>216</v>
      </c>
      <c r="D9" s="11">
        <v>593961.51</v>
      </c>
    </row>
    <row r="10" spans="3:4" x14ac:dyDescent="0.3">
      <c r="C10" s="20" t="s">
        <v>217</v>
      </c>
      <c r="D10" s="11">
        <v>76227.360000000001</v>
      </c>
    </row>
    <row r="11" spans="3:4" x14ac:dyDescent="0.3">
      <c r="C11" s="20" t="s">
        <v>218</v>
      </c>
      <c r="D11" s="11">
        <v>290733.74</v>
      </c>
    </row>
    <row r="12" spans="3:4" x14ac:dyDescent="0.3">
      <c r="C12" s="20" t="s">
        <v>219</v>
      </c>
      <c r="D12" s="11">
        <v>98505</v>
      </c>
    </row>
    <row r="13" spans="3:4" x14ac:dyDescent="0.3">
      <c r="C13" s="20" t="s">
        <v>220</v>
      </c>
      <c r="D13" s="11">
        <v>12837</v>
      </c>
    </row>
    <row r="14" spans="3:4" x14ac:dyDescent="0.3">
      <c r="C14" s="20" t="s">
        <v>37</v>
      </c>
      <c r="D14" s="11">
        <v>31625.88</v>
      </c>
    </row>
    <row r="15" spans="3:4" x14ac:dyDescent="0.3">
      <c r="C15" s="20" t="s">
        <v>196</v>
      </c>
      <c r="D15" s="11">
        <v>2408274.04</v>
      </c>
    </row>
    <row r="16" spans="3:4" x14ac:dyDescent="0.3">
      <c r="C16" s="20" t="s">
        <v>221</v>
      </c>
      <c r="D16" s="11">
        <v>684308.75</v>
      </c>
    </row>
    <row r="17" spans="3:4" x14ac:dyDescent="0.3">
      <c r="C17" s="20" t="s">
        <v>92</v>
      </c>
      <c r="D17" s="11">
        <v>2508</v>
      </c>
    </row>
    <row r="18" spans="3:4" x14ac:dyDescent="0.3">
      <c r="C18" s="20" t="s">
        <v>222</v>
      </c>
      <c r="D18" s="11">
        <v>1293526.74</v>
      </c>
    </row>
    <row r="19" spans="3:4" ht="15" thickBot="1" x14ac:dyDescent="0.35">
      <c r="C19" s="12" t="s">
        <v>12</v>
      </c>
      <c r="D19" s="13">
        <f>SUM(D7:D18)</f>
        <v>6048895.2800000003</v>
      </c>
    </row>
    <row r="20" spans="3:4" x14ac:dyDescent="0.3">
      <c r="C20" s="9" t="s">
        <v>223</v>
      </c>
      <c r="D20" s="8"/>
    </row>
    <row r="21" spans="3:4" x14ac:dyDescent="0.3">
      <c r="C21" s="20" t="s">
        <v>178</v>
      </c>
      <c r="D21" s="11">
        <v>150000</v>
      </c>
    </row>
    <row r="22" spans="3:4" x14ac:dyDescent="0.3">
      <c r="C22" s="20" t="s">
        <v>224</v>
      </c>
      <c r="D22" s="11">
        <v>766320</v>
      </c>
    </row>
    <row r="23" spans="3:4" x14ac:dyDescent="0.3">
      <c r="C23" s="20" t="s">
        <v>179</v>
      </c>
      <c r="D23" s="11">
        <v>481085</v>
      </c>
    </row>
    <row r="24" spans="3:4" x14ac:dyDescent="0.3">
      <c r="C24" s="20" t="s">
        <v>180</v>
      </c>
      <c r="D24" s="11">
        <v>31515</v>
      </c>
    </row>
    <row r="25" spans="3:4" x14ac:dyDescent="0.3">
      <c r="C25" s="20" t="s">
        <v>225</v>
      </c>
      <c r="D25" s="11">
        <v>74250</v>
      </c>
    </row>
    <row r="26" spans="3:4" x14ac:dyDescent="0.3">
      <c r="C26" s="20" t="s">
        <v>226</v>
      </c>
      <c r="D26" s="11">
        <v>25992</v>
      </c>
    </row>
    <row r="27" spans="3:4" x14ac:dyDescent="0.3">
      <c r="C27" s="20" t="s">
        <v>216</v>
      </c>
      <c r="D27" s="11">
        <v>48235.199999999997</v>
      </c>
    </row>
    <row r="28" spans="3:4" x14ac:dyDescent="0.3">
      <c r="C28" s="20" t="s">
        <v>227</v>
      </c>
      <c r="D28" s="11">
        <v>39390</v>
      </c>
    </row>
    <row r="29" spans="3:4" x14ac:dyDescent="0.3">
      <c r="C29" s="20" t="s">
        <v>228</v>
      </c>
      <c r="D29" s="11">
        <v>2403.5</v>
      </c>
    </row>
    <row r="30" spans="3:4" x14ac:dyDescent="0.3">
      <c r="C30" s="20" t="s">
        <v>229</v>
      </c>
      <c r="D30" s="11">
        <v>155880</v>
      </c>
    </row>
    <row r="31" spans="3:4" x14ac:dyDescent="0.3">
      <c r="C31" s="20" t="s">
        <v>230</v>
      </c>
      <c r="D31" s="11">
        <v>16280</v>
      </c>
    </row>
    <row r="32" spans="3:4" x14ac:dyDescent="0.3">
      <c r="C32" s="20" t="s">
        <v>231</v>
      </c>
      <c r="D32" s="11">
        <v>15070</v>
      </c>
    </row>
    <row r="33" spans="3:4" x14ac:dyDescent="0.3">
      <c r="C33" s="20" t="s">
        <v>232</v>
      </c>
      <c r="D33" s="11">
        <v>167750</v>
      </c>
    </row>
    <row r="34" spans="3:4" x14ac:dyDescent="0.3">
      <c r="C34" s="20" t="s">
        <v>191</v>
      </c>
      <c r="D34" s="11">
        <v>7207.2</v>
      </c>
    </row>
    <row r="35" spans="3:4" x14ac:dyDescent="0.3">
      <c r="C35" s="20" t="s">
        <v>233</v>
      </c>
      <c r="D35" s="11">
        <v>32802</v>
      </c>
    </row>
    <row r="36" spans="3:4" x14ac:dyDescent="0.3">
      <c r="C36" s="20" t="s">
        <v>234</v>
      </c>
      <c r="D36" s="11">
        <v>638</v>
      </c>
    </row>
    <row r="37" spans="3:4" x14ac:dyDescent="0.3">
      <c r="C37" s="20" t="s">
        <v>200</v>
      </c>
      <c r="D37" s="11">
        <v>2376</v>
      </c>
    </row>
    <row r="38" spans="3:4" x14ac:dyDescent="0.3">
      <c r="C38" s="20" t="s">
        <v>235</v>
      </c>
      <c r="D38" s="11">
        <v>221054</v>
      </c>
    </row>
    <row r="39" spans="3:4" x14ac:dyDescent="0.3">
      <c r="C39" s="20" t="s">
        <v>236</v>
      </c>
      <c r="D39" s="11">
        <v>472138</v>
      </c>
    </row>
    <row r="40" spans="3:4" ht="15" thickBot="1" x14ac:dyDescent="0.35">
      <c r="C40" s="12" t="s">
        <v>203</v>
      </c>
      <c r="D40" s="13">
        <f>SUM(D21:D39)</f>
        <v>2710385.9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37</v>
      </c>
      <c r="D43" s="11">
        <v>49952.98</v>
      </c>
    </row>
    <row r="44" spans="3:4" x14ac:dyDescent="0.3">
      <c r="C44" s="20" t="s">
        <v>196</v>
      </c>
      <c r="D44" s="11">
        <v>540335.4</v>
      </c>
    </row>
    <row r="45" spans="3:4" x14ac:dyDescent="0.3">
      <c r="C45" s="20" t="s">
        <v>222</v>
      </c>
      <c r="D45" s="11">
        <v>53493</v>
      </c>
    </row>
    <row r="46" spans="3:4" ht="15" thickBot="1" x14ac:dyDescent="0.35">
      <c r="C46" s="12" t="s">
        <v>20</v>
      </c>
      <c r="D46" s="13">
        <f>SUM(D42:D45)</f>
        <v>761002.22</v>
      </c>
    </row>
    <row r="47" spans="3:4" x14ac:dyDescent="0.3">
      <c r="C47" s="9" t="s">
        <v>238</v>
      </c>
      <c r="D47" s="8"/>
    </row>
    <row r="48" spans="3:4" x14ac:dyDescent="0.3">
      <c r="C48" s="20" t="s">
        <v>174</v>
      </c>
      <c r="D48" s="11">
        <v>662632.74</v>
      </c>
    </row>
    <row r="49" spans="3:4" x14ac:dyDescent="0.3">
      <c r="C49" s="20" t="s">
        <v>106</v>
      </c>
      <c r="D49" s="11">
        <v>56276.14</v>
      </c>
    </row>
    <row r="50" spans="3:4" x14ac:dyDescent="0.3">
      <c r="C50" s="20" t="s">
        <v>188</v>
      </c>
      <c r="D50" s="11">
        <v>79023.649999999994</v>
      </c>
    </row>
    <row r="51" spans="3:4" x14ac:dyDescent="0.3">
      <c r="C51" s="20" t="s">
        <v>196</v>
      </c>
      <c r="D51" s="11">
        <v>1104936.03</v>
      </c>
    </row>
    <row r="52" spans="3:4" ht="15" thickBot="1" x14ac:dyDescent="0.35">
      <c r="C52" s="12" t="s">
        <v>22</v>
      </c>
      <c r="D52" s="13">
        <f>SUM(D48:D51)</f>
        <v>1902868.56</v>
      </c>
    </row>
    <row r="53" spans="3:4" x14ac:dyDescent="0.3">
      <c r="C53" s="9" t="s">
        <v>239</v>
      </c>
      <c r="D53" s="8"/>
    </row>
    <row r="54" spans="3:4" x14ac:dyDescent="0.3">
      <c r="C54" s="20" t="s">
        <v>240</v>
      </c>
      <c r="D54" s="11">
        <v>250800</v>
      </c>
    </row>
    <row r="55" spans="3:4" x14ac:dyDescent="0.3">
      <c r="C55" s="20" t="s">
        <v>241</v>
      </c>
      <c r="D55" s="11">
        <v>250800</v>
      </c>
    </row>
    <row r="56" spans="3:4" x14ac:dyDescent="0.3">
      <c r="C56" s="20" t="s">
        <v>242</v>
      </c>
      <c r="D56" s="11">
        <v>209000</v>
      </c>
    </row>
    <row r="57" spans="3:4" x14ac:dyDescent="0.3">
      <c r="C57" s="20" t="s">
        <v>243</v>
      </c>
      <c r="D57" s="11">
        <v>250800</v>
      </c>
    </row>
    <row r="58" spans="3:4" ht="15" thickBot="1" x14ac:dyDescent="0.35">
      <c r="C58" s="12" t="s">
        <v>244</v>
      </c>
      <c r="D58" s="13">
        <f>SUM(D54:D57)</f>
        <v>961400</v>
      </c>
    </row>
    <row r="59" spans="3:4" x14ac:dyDescent="0.3">
      <c r="C59" s="9" t="s">
        <v>245</v>
      </c>
      <c r="D59" s="8"/>
    </row>
    <row r="60" spans="3:4" x14ac:dyDescent="0.3">
      <c r="C60" s="20" t="s">
        <v>106</v>
      </c>
      <c r="D60" s="11">
        <v>116688</v>
      </c>
    </row>
    <row r="61" spans="3:4" x14ac:dyDescent="0.3">
      <c r="C61" s="20" t="s">
        <v>221</v>
      </c>
      <c r="D61" s="11">
        <v>111542.64</v>
      </c>
    </row>
    <row r="62" spans="3:4" ht="15" thickBot="1" x14ac:dyDescent="0.35">
      <c r="C62" s="12" t="s">
        <v>18</v>
      </c>
      <c r="D62" s="13">
        <f>SUM(D60:D61)</f>
        <v>228230.64</v>
      </c>
    </row>
    <row r="63" spans="3:4" x14ac:dyDescent="0.3">
      <c r="C63" s="9" t="s">
        <v>26</v>
      </c>
      <c r="D63" s="8"/>
    </row>
    <row r="64" spans="3:4" x14ac:dyDescent="0.3">
      <c r="C64" s="20" t="s">
        <v>246</v>
      </c>
      <c r="D64" s="11">
        <v>261030</v>
      </c>
    </row>
    <row r="65" spans="3:4" x14ac:dyDescent="0.3">
      <c r="C65" s="20" t="s">
        <v>188</v>
      </c>
      <c r="D65" s="11">
        <v>1117908</v>
      </c>
    </row>
    <row r="66" spans="3:4" ht="15" thickBot="1" x14ac:dyDescent="0.35">
      <c r="C66" s="12" t="s">
        <v>247</v>
      </c>
      <c r="D66" s="13">
        <f>SUM(D64:D65)</f>
        <v>1378938</v>
      </c>
    </row>
    <row r="67" spans="3:4" x14ac:dyDescent="0.3">
      <c r="C67" s="9" t="s">
        <v>248</v>
      </c>
      <c r="D67" s="8"/>
    </row>
    <row r="68" spans="3:4" x14ac:dyDescent="0.3">
      <c r="C68" s="20" t="s">
        <v>196</v>
      </c>
      <c r="D68" s="11">
        <v>1978416</v>
      </c>
    </row>
    <row r="69" spans="3:4" ht="15" thickBot="1" x14ac:dyDescent="0.35">
      <c r="C69" s="12" t="s">
        <v>249</v>
      </c>
      <c r="D69" s="13">
        <f>SUM(D68:D68)</f>
        <v>1978416</v>
      </c>
    </row>
    <row r="70" spans="3:4" x14ac:dyDescent="0.3">
      <c r="C70" s="9" t="s">
        <v>250</v>
      </c>
      <c r="D70" s="8"/>
    </row>
    <row r="71" spans="3:4" x14ac:dyDescent="0.3">
      <c r="C71" s="20" t="s">
        <v>78</v>
      </c>
      <c r="D71" s="11">
        <v>40700</v>
      </c>
    </row>
    <row r="72" spans="3:4" ht="15" thickBot="1" x14ac:dyDescent="0.35">
      <c r="C72" s="12" t="s">
        <v>251</v>
      </c>
      <c r="D72" s="13">
        <f>SUM(D71:D71)</f>
        <v>40700</v>
      </c>
    </row>
    <row r="73" spans="3:4" ht="16.2" thickBot="1" x14ac:dyDescent="0.35">
      <c r="C73" s="16" t="s">
        <v>252</v>
      </c>
      <c r="D73" s="17">
        <f>SUM(D72,D69,D66,D62,D58,D52,D46,D40,D19)</f>
        <v>16010836.600000001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ADEF-A694-43EA-B0DA-AC72ED62CC5E}">
  <dimension ref="B1:C7"/>
  <sheetViews>
    <sheetView workbookViewId="0">
      <selection activeCell="B24" sqref="B24: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253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6</v>
      </c>
    </row>
    <row r="6" spans="2:3" ht="15" thickBot="1" x14ac:dyDescent="0.35">
      <c r="B6" s="12" t="s">
        <v>55</v>
      </c>
      <c r="C6" s="13">
        <f>SUM(C5:C5)</f>
        <v>6</v>
      </c>
    </row>
    <row r="7" spans="2:3" ht="16.2" thickBot="1" x14ac:dyDescent="0.35">
      <c r="B7" s="16" t="s">
        <v>33</v>
      </c>
      <c r="C7" s="17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0ABE8-AA18-4AF2-9D47-F4F8B9441D86}">
  <dimension ref="B1:C10"/>
  <sheetViews>
    <sheetView workbookViewId="0">
      <selection activeCell="F16" sqref="F1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254</v>
      </c>
    </row>
    <row r="4" spans="2:3" x14ac:dyDescent="0.3">
      <c r="B4" s="9" t="s">
        <v>255</v>
      </c>
      <c r="C4" s="8"/>
    </row>
    <row r="5" spans="2:3" x14ac:dyDescent="0.3">
      <c r="B5" s="20" t="s">
        <v>256</v>
      </c>
      <c r="C5" s="11">
        <v>355129.63</v>
      </c>
    </row>
    <row r="6" spans="2:3" ht="15" thickBot="1" x14ac:dyDescent="0.35">
      <c r="B6" s="12" t="s">
        <v>257</v>
      </c>
      <c r="C6" s="13">
        <f>SUM(C5:C5)</f>
        <v>355129.63</v>
      </c>
    </row>
    <row r="7" spans="2:3" x14ac:dyDescent="0.3">
      <c r="B7" s="9" t="s">
        <v>81</v>
      </c>
      <c r="C7" s="8"/>
    </row>
    <row r="8" spans="2:3" x14ac:dyDescent="0.3">
      <c r="B8" s="10" t="s">
        <v>65</v>
      </c>
      <c r="C8" s="11">
        <v>6</v>
      </c>
    </row>
    <row r="9" spans="2:3" ht="15" thickBot="1" x14ac:dyDescent="0.35">
      <c r="B9" s="12" t="s">
        <v>55</v>
      </c>
      <c r="C9" s="13">
        <f>SUM(C8:C8)</f>
        <v>6</v>
      </c>
    </row>
    <row r="10" spans="2:3" ht="16.2" thickBot="1" x14ac:dyDescent="0.35">
      <c r="B10" s="16" t="s">
        <v>33</v>
      </c>
      <c r="C10" s="17">
        <f>SUM(C9+C6)</f>
        <v>355135.63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FA73B-E2A5-43A4-A593-C29AB458B7FD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258</v>
      </c>
    </row>
    <row r="4" spans="2:3" ht="16.2" thickBot="1" x14ac:dyDescent="0.35">
      <c r="B4" s="16" t="s">
        <v>33</v>
      </c>
      <c r="C4" s="17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0C426-2104-4833-BCA7-49A944E82F73}">
  <dimension ref="B1:O133"/>
  <sheetViews>
    <sheetView workbookViewId="0">
      <selection activeCell="C89" sqref="C89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259</v>
      </c>
    </row>
    <row r="4" spans="2:3" x14ac:dyDescent="0.3">
      <c r="B4" s="9" t="s">
        <v>260</v>
      </c>
      <c r="C4" s="8"/>
    </row>
    <row r="5" spans="2:3" x14ac:dyDescent="0.3">
      <c r="B5" s="20" t="s">
        <v>4</v>
      </c>
      <c r="C5" s="11">
        <v>9120</v>
      </c>
    </row>
    <row r="6" spans="2:3" x14ac:dyDescent="0.3">
      <c r="B6" s="20" t="s">
        <v>95</v>
      </c>
      <c r="C6" s="11">
        <v>2076176.85</v>
      </c>
    </row>
    <row r="7" spans="2:3" x14ac:dyDescent="0.3">
      <c r="B7" s="20" t="s">
        <v>261</v>
      </c>
      <c r="C7" s="11">
        <v>23274.9</v>
      </c>
    </row>
    <row r="8" spans="2:3" ht="15" thickBot="1" x14ac:dyDescent="0.35">
      <c r="B8" s="12" t="s">
        <v>96</v>
      </c>
      <c r="C8" s="13">
        <f>SUM(C5:C7)</f>
        <v>2108571.75</v>
      </c>
    </row>
    <row r="9" spans="2:3" x14ac:dyDescent="0.3">
      <c r="B9" s="9" t="s">
        <v>262</v>
      </c>
      <c r="C9" s="8"/>
    </row>
    <row r="10" spans="2:3" x14ac:dyDescent="0.3">
      <c r="B10" s="20" t="s">
        <v>92</v>
      </c>
      <c r="C10" s="11">
        <v>49548</v>
      </c>
    </row>
    <row r="11" spans="2:3" x14ac:dyDescent="0.3">
      <c r="B11" s="20" t="s">
        <v>99</v>
      </c>
      <c r="C11" s="11">
        <v>115580.4</v>
      </c>
    </row>
    <row r="12" spans="2:3" ht="15" thickBot="1" x14ac:dyDescent="0.35">
      <c r="B12" s="12" t="s">
        <v>100</v>
      </c>
      <c r="C12" s="13">
        <f>SUM(C10:C11)</f>
        <v>165128.4</v>
      </c>
    </row>
    <row r="13" spans="2:3" x14ac:dyDescent="0.3">
      <c r="B13" s="9" t="s">
        <v>263</v>
      </c>
      <c r="C13" s="8"/>
    </row>
    <row r="14" spans="2:3" x14ac:dyDescent="0.3">
      <c r="B14" s="20" t="s">
        <v>102</v>
      </c>
      <c r="C14" s="11">
        <v>17930</v>
      </c>
    </row>
    <row r="15" spans="2:3" x14ac:dyDescent="0.3">
      <c r="B15" s="20" t="s">
        <v>103</v>
      </c>
      <c r="C15" s="11">
        <v>282590</v>
      </c>
    </row>
    <row r="16" spans="2:3" ht="15" thickBot="1" x14ac:dyDescent="0.35">
      <c r="B16" s="12" t="s">
        <v>104</v>
      </c>
      <c r="C16" s="13">
        <f>SUM(C14:C15)</f>
        <v>300520</v>
      </c>
    </row>
    <row r="17" spans="2:3" x14ac:dyDescent="0.3">
      <c r="B17" s="9" t="s">
        <v>264</v>
      </c>
      <c r="C17" s="8"/>
    </row>
    <row r="18" spans="2:3" x14ac:dyDescent="0.3">
      <c r="B18" s="20" t="s">
        <v>107</v>
      </c>
      <c r="C18" s="11">
        <v>95832</v>
      </c>
    </row>
    <row r="19" spans="2:3" ht="15" thickBot="1" x14ac:dyDescent="0.35">
      <c r="B19" s="12" t="s">
        <v>18</v>
      </c>
      <c r="C19" s="13">
        <f>SUM(C18:C18)</f>
        <v>95832</v>
      </c>
    </row>
    <row r="20" spans="2:3" x14ac:dyDescent="0.3">
      <c r="B20" s="9" t="s">
        <v>265</v>
      </c>
      <c r="C20" s="8"/>
    </row>
    <row r="21" spans="2:3" x14ac:dyDescent="0.3">
      <c r="B21" s="20" t="s">
        <v>266</v>
      </c>
      <c r="C21" s="11">
        <v>660000</v>
      </c>
    </row>
    <row r="22" spans="2:3" ht="15" thickBot="1" x14ac:dyDescent="0.35">
      <c r="B22" s="12" t="s">
        <v>267</v>
      </c>
      <c r="C22" s="13">
        <f>SUM(C21:C21)</f>
        <v>660000</v>
      </c>
    </row>
    <row r="23" spans="2:3" x14ac:dyDescent="0.3">
      <c r="B23" s="9" t="s">
        <v>268</v>
      </c>
      <c r="C23" s="8"/>
    </row>
    <row r="24" spans="2:3" x14ac:dyDescent="0.3">
      <c r="B24" s="20" t="s">
        <v>269</v>
      </c>
      <c r="C24" s="11">
        <v>238412.23</v>
      </c>
    </row>
    <row r="25" spans="2:3" x14ac:dyDescent="0.3">
      <c r="B25" s="20" t="s">
        <v>270</v>
      </c>
      <c r="C25" s="11">
        <v>31200</v>
      </c>
    </row>
    <row r="26" spans="2:3" x14ac:dyDescent="0.3">
      <c r="B26" s="20" t="s">
        <v>271</v>
      </c>
      <c r="C26" s="11">
        <v>7440</v>
      </c>
    </row>
    <row r="27" spans="2:3" x14ac:dyDescent="0.3">
      <c r="B27" s="20" t="s">
        <v>272</v>
      </c>
      <c r="C27" s="11">
        <v>480995.93</v>
      </c>
    </row>
    <row r="28" spans="2:3" x14ac:dyDescent="0.3">
      <c r="B28" s="20" t="s">
        <v>273</v>
      </c>
      <c r="C28" s="11">
        <v>5597.64</v>
      </c>
    </row>
    <row r="29" spans="2:3" x14ac:dyDescent="0.3">
      <c r="B29" s="20" t="s">
        <v>274</v>
      </c>
      <c r="C29" s="11">
        <v>5877.6</v>
      </c>
    </row>
    <row r="30" spans="2:3" x14ac:dyDescent="0.3">
      <c r="B30" s="20" t="s">
        <v>142</v>
      </c>
      <c r="C30" s="11">
        <v>96000</v>
      </c>
    </row>
    <row r="31" spans="2:3" x14ac:dyDescent="0.3">
      <c r="B31" s="20" t="s">
        <v>143</v>
      </c>
      <c r="C31" s="11">
        <v>752097.6</v>
      </c>
    </row>
    <row r="32" spans="2:3" x14ac:dyDescent="0.3">
      <c r="B32" s="20" t="s">
        <v>227</v>
      </c>
      <c r="C32" s="11">
        <v>12093.6</v>
      </c>
    </row>
    <row r="33" spans="2:3" x14ac:dyDescent="0.3">
      <c r="B33" s="20" t="s">
        <v>275</v>
      </c>
      <c r="C33" s="11">
        <v>41280.410000000003</v>
      </c>
    </row>
    <row r="34" spans="2:3" x14ac:dyDescent="0.3">
      <c r="B34" s="20" t="s">
        <v>276</v>
      </c>
      <c r="C34" s="11">
        <v>204002.82</v>
      </c>
    </row>
    <row r="35" spans="2:3" x14ac:dyDescent="0.3">
      <c r="B35" s="20" t="s">
        <v>277</v>
      </c>
      <c r="C35" s="11">
        <v>554400</v>
      </c>
    </row>
    <row r="36" spans="2:3" x14ac:dyDescent="0.3">
      <c r="B36" s="20" t="s">
        <v>278</v>
      </c>
      <c r="C36" s="11">
        <v>175903.2</v>
      </c>
    </row>
    <row r="37" spans="2:3" x14ac:dyDescent="0.3">
      <c r="B37" s="20" t="s">
        <v>279</v>
      </c>
      <c r="C37" s="11">
        <v>540000</v>
      </c>
    </row>
    <row r="38" spans="2:3" x14ac:dyDescent="0.3">
      <c r="B38" s="20" t="s">
        <v>280</v>
      </c>
      <c r="C38" s="11">
        <v>72000</v>
      </c>
    </row>
    <row r="39" spans="2:3" x14ac:dyDescent="0.3">
      <c r="B39" s="20" t="s">
        <v>281</v>
      </c>
      <c r="C39" s="11">
        <v>96000</v>
      </c>
    </row>
    <row r="40" spans="2:3" x14ac:dyDescent="0.3">
      <c r="B40" s="20" t="s">
        <v>193</v>
      </c>
      <c r="C40" s="11">
        <v>18000</v>
      </c>
    </row>
    <row r="41" spans="2:3" x14ac:dyDescent="0.3">
      <c r="B41" s="20" t="s">
        <v>90</v>
      </c>
      <c r="C41" s="11">
        <v>276714</v>
      </c>
    </row>
    <row r="42" spans="2:3" x14ac:dyDescent="0.3">
      <c r="B42" s="20" t="s">
        <v>282</v>
      </c>
      <c r="C42" s="11">
        <v>247532.08</v>
      </c>
    </row>
    <row r="43" spans="2:3" x14ac:dyDescent="0.3">
      <c r="B43" s="20" t="s">
        <v>283</v>
      </c>
      <c r="C43" s="11">
        <v>336544</v>
      </c>
    </row>
    <row r="44" spans="2:3" x14ac:dyDescent="0.3">
      <c r="B44" s="20" t="s">
        <v>284</v>
      </c>
      <c r="C44" s="11">
        <v>82500</v>
      </c>
    </row>
    <row r="45" spans="2:3" x14ac:dyDescent="0.3">
      <c r="B45" s="20" t="s">
        <v>285</v>
      </c>
      <c r="C45" s="11">
        <v>56623.199999999997</v>
      </c>
    </row>
    <row r="46" spans="2:3" x14ac:dyDescent="0.3">
      <c r="B46" s="20" t="s">
        <v>286</v>
      </c>
      <c r="C46" s="11">
        <v>7680</v>
      </c>
    </row>
    <row r="47" spans="2:3" x14ac:dyDescent="0.3">
      <c r="B47" s="20" t="s">
        <v>287</v>
      </c>
      <c r="C47" s="11">
        <v>116519.59</v>
      </c>
    </row>
    <row r="48" spans="2:3" x14ac:dyDescent="0.3">
      <c r="B48" s="20" t="s">
        <v>288</v>
      </c>
      <c r="C48" s="11">
        <v>3634508.16</v>
      </c>
    </row>
    <row r="49" spans="2:15" x14ac:dyDescent="0.3">
      <c r="B49" s="20" t="s">
        <v>156</v>
      </c>
      <c r="C49" s="11">
        <v>569550</v>
      </c>
    </row>
    <row r="50" spans="2:15" x14ac:dyDescent="0.3">
      <c r="B50" s="20" t="s">
        <v>91</v>
      </c>
      <c r="C50" s="11">
        <v>70065.63</v>
      </c>
    </row>
    <row r="51" spans="2:15" x14ac:dyDescent="0.3">
      <c r="B51" s="20" t="s">
        <v>289</v>
      </c>
      <c r="C51" s="11">
        <v>100000</v>
      </c>
    </row>
    <row r="52" spans="2:15" x14ac:dyDescent="0.3">
      <c r="B52" s="20" t="s">
        <v>290</v>
      </c>
      <c r="C52" s="11">
        <v>1800000</v>
      </c>
    </row>
    <row r="53" spans="2:15" ht="15" thickBot="1" x14ac:dyDescent="0.35">
      <c r="B53" s="12" t="s">
        <v>291</v>
      </c>
      <c r="C53" s="13">
        <f>SUM(C24:C52)</f>
        <v>10629537.690000001</v>
      </c>
    </row>
    <row r="54" spans="2:15" x14ac:dyDescent="0.3">
      <c r="B54" s="24" t="s">
        <v>292</v>
      </c>
      <c r="C54" s="8"/>
    </row>
    <row r="55" spans="2:15" x14ac:dyDescent="0.3">
      <c r="B55" s="25" t="s">
        <v>176</v>
      </c>
      <c r="C55" s="11">
        <v>48642</v>
      </c>
    </row>
    <row r="56" spans="2:15" x14ac:dyDescent="0.3">
      <c r="B56" s="25" t="s">
        <v>177</v>
      </c>
      <c r="C56" s="11">
        <v>14300</v>
      </c>
    </row>
    <row r="57" spans="2:15" x14ac:dyDescent="0.3">
      <c r="B57" s="25" t="s">
        <v>179</v>
      </c>
      <c r="C57" s="11">
        <v>32560</v>
      </c>
    </row>
    <row r="58" spans="2:15" x14ac:dyDescent="0.3">
      <c r="B58" s="25" t="s">
        <v>293</v>
      </c>
      <c r="C58" s="11">
        <v>45735</v>
      </c>
    </row>
    <row r="59" spans="2:15" x14ac:dyDescent="0.3">
      <c r="B59" s="25" t="s">
        <v>294</v>
      </c>
      <c r="C59" s="11">
        <v>79680</v>
      </c>
    </row>
    <row r="60" spans="2:15" x14ac:dyDescent="0.3">
      <c r="B60" s="25" t="s">
        <v>181</v>
      </c>
      <c r="C60" s="11">
        <v>103884</v>
      </c>
    </row>
    <row r="61" spans="2:15" x14ac:dyDescent="0.3">
      <c r="B61" s="25" t="s">
        <v>227</v>
      </c>
      <c r="C61" s="11">
        <v>40656</v>
      </c>
    </row>
    <row r="62" spans="2:15" x14ac:dyDescent="0.3">
      <c r="B62" s="25" t="s">
        <v>73</v>
      </c>
      <c r="C62" s="11">
        <v>91920</v>
      </c>
      <c r="O62" s="21"/>
    </row>
    <row r="63" spans="2:15" x14ac:dyDescent="0.3">
      <c r="B63" s="25" t="s">
        <v>295</v>
      </c>
      <c r="C63" s="11">
        <v>118800</v>
      </c>
      <c r="O63" s="21" t="s">
        <v>116</v>
      </c>
    </row>
    <row r="64" spans="2:15" x14ac:dyDescent="0.3">
      <c r="B64" s="25" t="s">
        <v>296</v>
      </c>
      <c r="C64" s="11">
        <v>377752.5</v>
      </c>
      <c r="O64" s="21"/>
    </row>
    <row r="65" spans="2:15" x14ac:dyDescent="0.3">
      <c r="B65" s="25" t="s">
        <v>190</v>
      </c>
      <c r="C65" s="11">
        <v>666266.43999999994</v>
      </c>
      <c r="O65" s="21" t="s">
        <v>118</v>
      </c>
    </row>
    <row r="66" spans="2:15" x14ac:dyDescent="0.3">
      <c r="B66" s="25" t="s">
        <v>297</v>
      </c>
      <c r="C66" s="11">
        <v>1537.2</v>
      </c>
    </row>
    <row r="67" spans="2:15" x14ac:dyDescent="0.3">
      <c r="B67" s="25" t="s">
        <v>298</v>
      </c>
      <c r="C67" s="11">
        <v>33120</v>
      </c>
    </row>
    <row r="68" spans="2:15" x14ac:dyDescent="0.3">
      <c r="B68" s="25" t="s">
        <v>299</v>
      </c>
      <c r="C68" s="11">
        <v>15066</v>
      </c>
      <c r="O68" s="21" t="s">
        <v>119</v>
      </c>
    </row>
    <row r="69" spans="2:15" x14ac:dyDescent="0.3">
      <c r="B69" s="25" t="s">
        <v>195</v>
      </c>
      <c r="C69" s="11">
        <v>375258</v>
      </c>
    </row>
    <row r="70" spans="2:15" x14ac:dyDescent="0.3">
      <c r="B70" s="25" t="s">
        <v>300</v>
      </c>
      <c r="C70" s="11">
        <v>18000</v>
      </c>
    </row>
    <row r="71" spans="2:15" x14ac:dyDescent="0.3">
      <c r="B71" s="25" t="s">
        <v>197</v>
      </c>
      <c r="C71" s="11">
        <v>538950</v>
      </c>
    </row>
    <row r="72" spans="2:15" x14ac:dyDescent="0.3">
      <c r="B72" s="25" t="s">
        <v>198</v>
      </c>
      <c r="C72" s="11">
        <v>12246</v>
      </c>
    </row>
    <row r="73" spans="2:15" x14ac:dyDescent="0.3">
      <c r="B73" s="25" t="s">
        <v>90</v>
      </c>
      <c r="C73" s="11">
        <v>55772.32</v>
      </c>
    </row>
    <row r="74" spans="2:15" x14ac:dyDescent="0.3">
      <c r="B74" s="25" t="s">
        <v>201</v>
      </c>
      <c r="C74" s="11">
        <v>15000</v>
      </c>
    </row>
    <row r="75" spans="2:15" x14ac:dyDescent="0.3">
      <c r="B75" s="25" t="s">
        <v>202</v>
      </c>
      <c r="C75" s="11">
        <v>12210</v>
      </c>
    </row>
    <row r="76" spans="2:15" ht="15" thickBot="1" x14ac:dyDescent="0.35">
      <c r="B76" s="26" t="s">
        <v>203</v>
      </c>
      <c r="C76" s="13">
        <f>SUM(C55:C75)</f>
        <v>2697355.4599999995</v>
      </c>
    </row>
    <row r="77" spans="2:15" ht="16.2" thickBot="1" x14ac:dyDescent="0.35">
      <c r="B77" s="30" t="s">
        <v>301</v>
      </c>
      <c r="C77" s="17">
        <f>SUM(C76,C53,C22,C19,C16,C12,C8)</f>
        <v>16656945.300000001</v>
      </c>
    </row>
    <row r="78" spans="2:15" x14ac:dyDescent="0.3">
      <c r="B78" s="9" t="s">
        <v>302</v>
      </c>
      <c r="C78" s="8"/>
    </row>
    <row r="79" spans="2:15" x14ac:dyDescent="0.3">
      <c r="B79" s="20" t="s">
        <v>303</v>
      </c>
      <c r="C79" s="11">
        <v>40270</v>
      </c>
    </row>
    <row r="80" spans="2:15" x14ac:dyDescent="0.3">
      <c r="B80" s="20" t="s">
        <v>306</v>
      </c>
      <c r="C80" s="11">
        <v>48.58</v>
      </c>
    </row>
    <row r="81" spans="2:3" x14ac:dyDescent="0.3">
      <c r="B81" s="20" t="s">
        <v>304</v>
      </c>
      <c r="C81" s="11">
        <v>31789.55</v>
      </c>
    </row>
    <row r="82" spans="2:3" ht="15" thickBot="1" x14ac:dyDescent="0.35">
      <c r="B82" s="12" t="s">
        <v>305</v>
      </c>
      <c r="C82" s="13">
        <f>SUM(C79:C81)</f>
        <v>72108.13</v>
      </c>
    </row>
    <row r="83" spans="2:3" ht="16.2" thickBot="1" x14ac:dyDescent="0.35">
      <c r="B83" s="16" t="s">
        <v>33</v>
      </c>
      <c r="C83" s="17">
        <f>SUM(C82,C77)</f>
        <v>16729053.430000002</v>
      </c>
    </row>
    <row r="129" spans="5:5" x14ac:dyDescent="0.3">
      <c r="E129" s="18"/>
    </row>
    <row r="130" spans="5:5" x14ac:dyDescent="0.3">
      <c r="E130" s="18"/>
    </row>
    <row r="131" spans="5:5" x14ac:dyDescent="0.3">
      <c r="E131" s="18"/>
    </row>
    <row r="132" spans="5:5" x14ac:dyDescent="0.3">
      <c r="E132" s="18"/>
    </row>
    <row r="133" spans="5:5" x14ac:dyDescent="0.3">
      <c r="E133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3F9F7-9E3E-4444-87EF-4129B5E22CF2}">
  <dimension ref="B1:C11"/>
  <sheetViews>
    <sheetView workbookViewId="0">
      <selection activeCell="C7" sqref="C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307</v>
      </c>
    </row>
    <row r="4" spans="2:3" x14ac:dyDescent="0.3">
      <c r="B4" s="9" t="s">
        <v>64</v>
      </c>
      <c r="C4" s="8"/>
    </row>
    <row r="5" spans="2:3" x14ac:dyDescent="0.3">
      <c r="B5" s="10" t="s">
        <v>308</v>
      </c>
      <c r="C5" s="11">
        <v>100000</v>
      </c>
    </row>
    <row r="6" spans="2:3" x14ac:dyDescent="0.3">
      <c r="B6" s="10" t="s">
        <v>309</v>
      </c>
      <c r="C6" s="11">
        <v>452000</v>
      </c>
    </row>
    <row r="7" spans="2:3" x14ac:dyDescent="0.3">
      <c r="B7" s="10" t="s">
        <v>169</v>
      </c>
      <c r="C7" s="11">
        <v>19745</v>
      </c>
    </row>
    <row r="8" spans="2:3" x14ac:dyDescent="0.3">
      <c r="B8" s="10" t="s">
        <v>171</v>
      </c>
      <c r="C8" s="11">
        <v>2035</v>
      </c>
    </row>
    <row r="9" spans="2:3" x14ac:dyDescent="0.3">
      <c r="B9" s="10" t="s">
        <v>65</v>
      </c>
      <c r="C9" s="11">
        <v>32309.65</v>
      </c>
    </row>
    <row r="10" spans="2:3" ht="15" thickBot="1" x14ac:dyDescent="0.35">
      <c r="B10" s="12" t="s">
        <v>55</v>
      </c>
      <c r="C10" s="13">
        <f>SUM(C5:C9)</f>
        <v>606089.65</v>
      </c>
    </row>
    <row r="11" spans="2:3" ht="16.2" thickBot="1" x14ac:dyDescent="0.35">
      <c r="B11" s="16" t="s">
        <v>33</v>
      </c>
      <c r="C11" s="17">
        <f>SUM(C10)</f>
        <v>606089.65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CAB66-B733-4F40-B6B1-8442E0DFF98E}">
  <dimension ref="C2:D91"/>
  <sheetViews>
    <sheetView tabSelected="1" topLeftCell="A73" workbookViewId="0">
      <selection activeCell="D97" sqref="D97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310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216</v>
      </c>
      <c r="D7" s="11">
        <v>461106.31</v>
      </c>
    </row>
    <row r="8" spans="3:4" x14ac:dyDescent="0.3">
      <c r="C8" s="20" t="s">
        <v>217</v>
      </c>
      <c r="D8" s="11">
        <v>24897.95</v>
      </c>
    </row>
    <row r="9" spans="3:4" x14ac:dyDescent="0.3">
      <c r="C9" s="20" t="s">
        <v>174</v>
      </c>
      <c r="D9" s="11">
        <v>18549.080000000002</v>
      </c>
    </row>
    <row r="10" spans="3:4" x14ac:dyDescent="0.3">
      <c r="C10" s="20" t="s">
        <v>177</v>
      </c>
      <c r="D10" s="11">
        <v>63469.45</v>
      </c>
    </row>
    <row r="11" spans="3:4" x14ac:dyDescent="0.3">
      <c r="C11" s="20" t="s">
        <v>69</v>
      </c>
      <c r="D11" s="11">
        <v>306756.67</v>
      </c>
    </row>
    <row r="12" spans="3:4" x14ac:dyDescent="0.3">
      <c r="C12" s="20" t="s">
        <v>161</v>
      </c>
      <c r="D12" s="11">
        <v>291445</v>
      </c>
    </row>
    <row r="13" spans="3:4" x14ac:dyDescent="0.3">
      <c r="C13" s="20" t="s">
        <v>162</v>
      </c>
      <c r="D13" s="11">
        <v>144650</v>
      </c>
    </row>
    <row r="14" spans="3:4" x14ac:dyDescent="0.3">
      <c r="C14" s="20" t="s">
        <v>188</v>
      </c>
      <c r="D14" s="11">
        <v>265323.96000000002</v>
      </c>
    </row>
    <row r="15" spans="3:4" x14ac:dyDescent="0.3">
      <c r="C15" s="20" t="s">
        <v>164</v>
      </c>
      <c r="D15" s="11">
        <v>527912</v>
      </c>
    </row>
    <row r="16" spans="3:4" x14ac:dyDescent="0.3">
      <c r="C16" s="20" t="s">
        <v>220</v>
      </c>
      <c r="D16" s="11">
        <v>10792.32</v>
      </c>
    </row>
    <row r="17" spans="3:4" x14ac:dyDescent="0.3">
      <c r="C17" s="20" t="s">
        <v>37</v>
      </c>
      <c r="D17" s="11">
        <v>51667.44</v>
      </c>
    </row>
    <row r="18" spans="3:4" x14ac:dyDescent="0.3">
      <c r="C18" s="20" t="s">
        <v>196</v>
      </c>
      <c r="D18" s="11">
        <v>695245.87</v>
      </c>
    </row>
    <row r="19" spans="3:4" x14ac:dyDescent="0.3">
      <c r="C19" s="20" t="s">
        <v>36</v>
      </c>
      <c r="D19" s="11">
        <v>75900</v>
      </c>
    </row>
    <row r="20" spans="3:4" x14ac:dyDescent="0.3">
      <c r="C20" s="20" t="s">
        <v>221</v>
      </c>
      <c r="D20" s="11">
        <v>127774.64</v>
      </c>
    </row>
    <row r="21" spans="3:4" x14ac:dyDescent="0.3">
      <c r="C21" s="20" t="s">
        <v>222</v>
      </c>
      <c r="D21" s="11">
        <v>142991.09</v>
      </c>
    </row>
    <row r="22" spans="3:4" ht="15" thickBot="1" x14ac:dyDescent="0.35">
      <c r="C22" s="12" t="s">
        <v>12</v>
      </c>
      <c r="D22" s="13">
        <f>SUM(D7:D21)</f>
        <v>3208481.78</v>
      </c>
    </row>
    <row r="23" spans="3:4" x14ac:dyDescent="0.3">
      <c r="C23" s="9" t="s">
        <v>223</v>
      </c>
      <c r="D23" s="8"/>
    </row>
    <row r="24" spans="3:4" x14ac:dyDescent="0.3">
      <c r="C24" s="20" t="s">
        <v>216</v>
      </c>
      <c r="D24" s="11">
        <v>129174.24</v>
      </c>
    </row>
    <row r="25" spans="3:4" x14ac:dyDescent="0.3">
      <c r="C25" s="20" t="s">
        <v>227</v>
      </c>
      <c r="D25" s="11">
        <v>199479.6</v>
      </c>
    </row>
    <row r="26" spans="3:4" x14ac:dyDescent="0.3">
      <c r="C26" s="20" t="s">
        <v>229</v>
      </c>
      <c r="D26" s="11">
        <v>211320</v>
      </c>
    </row>
    <row r="27" spans="3:4" x14ac:dyDescent="0.3">
      <c r="C27" s="20" t="s">
        <v>233</v>
      </c>
      <c r="D27" s="11">
        <v>8250</v>
      </c>
    </row>
    <row r="28" spans="3:4" x14ac:dyDescent="0.3">
      <c r="C28" s="20" t="s">
        <v>234</v>
      </c>
      <c r="D28" s="11">
        <v>25506</v>
      </c>
    </row>
    <row r="29" spans="3:4" x14ac:dyDescent="0.3">
      <c r="C29" s="20" t="s">
        <v>235</v>
      </c>
      <c r="D29" s="11">
        <v>644500</v>
      </c>
    </row>
    <row r="30" spans="3:4" x14ac:dyDescent="0.3">
      <c r="C30" s="20" t="s">
        <v>160</v>
      </c>
      <c r="D30" s="11">
        <v>5594.4</v>
      </c>
    </row>
    <row r="31" spans="3:4" x14ac:dyDescent="0.3">
      <c r="C31" s="20" t="s">
        <v>224</v>
      </c>
      <c r="D31" s="11">
        <v>204000</v>
      </c>
    </row>
    <row r="32" spans="3:4" x14ac:dyDescent="0.3">
      <c r="C32" s="20" t="s">
        <v>179</v>
      </c>
      <c r="D32" s="11">
        <v>332890.8</v>
      </c>
    </row>
    <row r="33" spans="3:4" x14ac:dyDescent="0.3">
      <c r="C33" s="20" t="s">
        <v>225</v>
      </c>
      <c r="D33" s="11">
        <v>52800</v>
      </c>
    </row>
    <row r="34" spans="3:4" x14ac:dyDescent="0.3">
      <c r="C34" s="20" t="s">
        <v>311</v>
      </c>
      <c r="D34" s="11">
        <v>50400</v>
      </c>
    </row>
    <row r="35" spans="3:4" x14ac:dyDescent="0.3">
      <c r="C35" s="20" t="s">
        <v>228</v>
      </c>
      <c r="D35" s="11">
        <v>19264</v>
      </c>
    </row>
    <row r="36" spans="3:4" x14ac:dyDescent="0.3">
      <c r="C36" s="20" t="s">
        <v>232</v>
      </c>
      <c r="D36" s="11">
        <v>260084</v>
      </c>
    </row>
    <row r="37" spans="3:4" x14ac:dyDescent="0.3">
      <c r="C37" s="20" t="s">
        <v>312</v>
      </c>
      <c r="D37" s="11">
        <v>3576</v>
      </c>
    </row>
    <row r="38" spans="3:4" x14ac:dyDescent="0.3">
      <c r="C38" s="20" t="s">
        <v>196</v>
      </c>
      <c r="D38" s="11">
        <v>110410.2</v>
      </c>
    </row>
    <row r="39" spans="3:4" x14ac:dyDescent="0.3">
      <c r="C39" s="20" t="s">
        <v>222</v>
      </c>
      <c r="D39" s="11">
        <v>796632</v>
      </c>
    </row>
    <row r="40" spans="3:4" ht="15" thickBot="1" x14ac:dyDescent="0.35">
      <c r="C40" s="12" t="s">
        <v>203</v>
      </c>
      <c r="D40" s="13">
        <f>SUM(D24:D39)</f>
        <v>3053881.24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6</v>
      </c>
      <c r="D43" s="11">
        <v>24505.8</v>
      </c>
    </row>
    <row r="44" spans="3:4" x14ac:dyDescent="0.3">
      <c r="C44" s="20" t="s">
        <v>196</v>
      </c>
      <c r="D44" s="11">
        <v>754425.1</v>
      </c>
    </row>
    <row r="45" spans="3:4" x14ac:dyDescent="0.3">
      <c r="C45" s="20" t="s">
        <v>221</v>
      </c>
      <c r="D45" s="11">
        <v>10779.67</v>
      </c>
    </row>
    <row r="46" spans="3:4" x14ac:dyDescent="0.3">
      <c r="C46" s="20" t="s">
        <v>222</v>
      </c>
      <c r="D46" s="11">
        <v>157392.4</v>
      </c>
    </row>
    <row r="47" spans="3:4" ht="15" thickBot="1" x14ac:dyDescent="0.35">
      <c r="C47" s="12" t="s">
        <v>20</v>
      </c>
      <c r="D47" s="13">
        <f>SUM(D42:D46)</f>
        <v>1064323.81</v>
      </c>
    </row>
    <row r="48" spans="3:4" x14ac:dyDescent="0.3">
      <c r="C48" s="9" t="s">
        <v>238</v>
      </c>
      <c r="D48" s="8"/>
    </row>
    <row r="49" spans="3:4" x14ac:dyDescent="0.3">
      <c r="C49" s="20" t="s">
        <v>174</v>
      </c>
      <c r="D49" s="11">
        <v>8642137.0199999996</v>
      </c>
    </row>
    <row r="50" spans="3:4" x14ac:dyDescent="0.3">
      <c r="C50" s="20" t="s">
        <v>160</v>
      </c>
      <c r="D50" s="11">
        <v>1564500.72</v>
      </c>
    </row>
    <row r="51" spans="3:4" x14ac:dyDescent="0.3">
      <c r="C51" s="20" t="s">
        <v>106</v>
      </c>
      <c r="D51" s="11">
        <v>226605.52</v>
      </c>
    </row>
    <row r="52" spans="3:4" x14ac:dyDescent="0.3">
      <c r="C52" s="20" t="s">
        <v>188</v>
      </c>
      <c r="D52" s="11">
        <v>122127.46</v>
      </c>
    </row>
    <row r="53" spans="3:4" x14ac:dyDescent="0.3">
      <c r="C53" s="20" t="s">
        <v>8</v>
      </c>
      <c r="D53" s="11">
        <v>187893.2</v>
      </c>
    </row>
    <row r="54" spans="3:4" x14ac:dyDescent="0.3">
      <c r="C54" s="20" t="s">
        <v>14</v>
      </c>
      <c r="D54" s="11">
        <v>349731.49</v>
      </c>
    </row>
    <row r="55" spans="3:4" x14ac:dyDescent="0.3">
      <c r="C55" s="20" t="s">
        <v>196</v>
      </c>
      <c r="D55" s="11">
        <v>3217838.86</v>
      </c>
    </row>
    <row r="56" spans="3:4" x14ac:dyDescent="0.3">
      <c r="C56" s="20" t="s">
        <v>221</v>
      </c>
      <c r="D56" s="11">
        <v>827685.43</v>
      </c>
    </row>
    <row r="57" spans="3:4" x14ac:dyDescent="0.3">
      <c r="C57" s="20" t="s">
        <v>222</v>
      </c>
      <c r="D57" s="11">
        <v>732302.56</v>
      </c>
    </row>
    <row r="58" spans="3:4" ht="15" thickBot="1" x14ac:dyDescent="0.35">
      <c r="C58" s="12" t="s">
        <v>22</v>
      </c>
      <c r="D58" s="13">
        <f>SUM(D49:D57)</f>
        <v>15870822.26</v>
      </c>
    </row>
    <row r="59" spans="3:4" x14ac:dyDescent="0.3">
      <c r="C59" s="9" t="s">
        <v>239</v>
      </c>
      <c r="D59" s="8"/>
    </row>
    <row r="60" spans="3:4" x14ac:dyDescent="0.3">
      <c r="C60" s="20" t="s">
        <v>8</v>
      </c>
      <c r="D60" s="11">
        <v>292446</v>
      </c>
    </row>
    <row r="61" spans="3:4" ht="15" thickBot="1" x14ac:dyDescent="0.35">
      <c r="C61" s="12" t="s">
        <v>244</v>
      </c>
      <c r="D61" s="13">
        <f>SUM(D60:D60)</f>
        <v>292446</v>
      </c>
    </row>
    <row r="62" spans="3:4" x14ac:dyDescent="0.3">
      <c r="C62" s="9" t="s">
        <v>245</v>
      </c>
      <c r="D62" s="8"/>
    </row>
    <row r="63" spans="3:4" x14ac:dyDescent="0.3">
      <c r="C63" s="20" t="s">
        <v>106</v>
      </c>
      <c r="D63" s="11">
        <v>116688</v>
      </c>
    </row>
    <row r="64" spans="3:4" x14ac:dyDescent="0.3">
      <c r="C64" s="20" t="s">
        <v>188</v>
      </c>
      <c r="D64" s="11">
        <v>2175873.7000000002</v>
      </c>
    </row>
    <row r="65" spans="3:4" x14ac:dyDescent="0.3">
      <c r="C65" s="20" t="s">
        <v>313</v>
      </c>
      <c r="D65" s="11">
        <v>310741.2</v>
      </c>
    </row>
    <row r="66" spans="3:4" x14ac:dyDescent="0.3">
      <c r="C66" s="20" t="s">
        <v>221</v>
      </c>
      <c r="D66" s="11">
        <v>50517.5</v>
      </c>
    </row>
    <row r="67" spans="3:4" ht="15" thickBot="1" x14ac:dyDescent="0.35">
      <c r="C67" s="12" t="s">
        <v>18</v>
      </c>
      <c r="D67" s="13">
        <f>SUM(D63:D66)</f>
        <v>2653820.4000000004</v>
      </c>
    </row>
    <row r="68" spans="3:4" x14ac:dyDescent="0.3">
      <c r="C68" s="9" t="s">
        <v>26</v>
      </c>
      <c r="D68" s="8"/>
    </row>
    <row r="69" spans="3:4" x14ac:dyDescent="0.3">
      <c r="C69" s="20" t="s">
        <v>314</v>
      </c>
      <c r="D69" s="11">
        <v>1997354.7</v>
      </c>
    </row>
    <row r="70" spans="3:4" ht="15" thickBot="1" x14ac:dyDescent="0.35">
      <c r="C70" s="12" t="s">
        <v>247</v>
      </c>
      <c r="D70" s="13">
        <f>SUM(D69:D69)</f>
        <v>1997354.7</v>
      </c>
    </row>
    <row r="71" spans="3:4" x14ac:dyDescent="0.3">
      <c r="C71" s="9" t="s">
        <v>248</v>
      </c>
      <c r="D71" s="8"/>
    </row>
    <row r="72" spans="3:4" x14ac:dyDescent="0.3">
      <c r="C72" s="20" t="s">
        <v>14</v>
      </c>
      <c r="D72" s="11">
        <v>217800</v>
      </c>
    </row>
    <row r="73" spans="3:4" ht="15" thickBot="1" x14ac:dyDescent="0.35">
      <c r="C73" s="12" t="s">
        <v>249</v>
      </c>
      <c r="D73" s="13">
        <f>SUM(D72:D72)</f>
        <v>217800</v>
      </c>
    </row>
    <row r="74" spans="3:4" x14ac:dyDescent="0.3">
      <c r="C74" s="9" t="s">
        <v>250</v>
      </c>
      <c r="D74" s="8"/>
    </row>
    <row r="75" spans="3:4" x14ac:dyDescent="0.3">
      <c r="C75" s="20" t="s">
        <v>78</v>
      </c>
      <c r="D75" s="11">
        <v>37950</v>
      </c>
    </row>
    <row r="76" spans="3:4" ht="15" thickBot="1" x14ac:dyDescent="0.35">
      <c r="C76" s="12" t="s">
        <v>251</v>
      </c>
      <c r="D76" s="13">
        <f>SUM(D75:D75)</f>
        <v>37950</v>
      </c>
    </row>
    <row r="77" spans="3:4" x14ac:dyDescent="0.3">
      <c r="C77" s="9" t="s">
        <v>315</v>
      </c>
      <c r="D77" s="8"/>
    </row>
    <row r="78" spans="3:4" x14ac:dyDescent="0.3">
      <c r="C78" s="20" t="s">
        <v>30</v>
      </c>
      <c r="D78" s="11">
        <v>2900876</v>
      </c>
    </row>
    <row r="79" spans="3:4" ht="15" thickBot="1" x14ac:dyDescent="0.35">
      <c r="C79" s="12" t="s">
        <v>316</v>
      </c>
      <c r="D79" s="13">
        <f>SUM(D78:D78)</f>
        <v>2900876</v>
      </c>
    </row>
    <row r="80" spans="3:4" x14ac:dyDescent="0.3">
      <c r="C80" s="9" t="s">
        <v>317</v>
      </c>
      <c r="D80" s="8"/>
    </row>
    <row r="81" spans="3:4" x14ac:dyDescent="0.3">
      <c r="C81" s="20" t="s">
        <v>72</v>
      </c>
      <c r="D81" s="11">
        <v>9346.56</v>
      </c>
    </row>
    <row r="82" spans="3:4" x14ac:dyDescent="0.3">
      <c r="C82" s="20" t="s">
        <v>188</v>
      </c>
      <c r="D82" s="11">
        <v>1448488.8</v>
      </c>
    </row>
    <row r="83" spans="3:4" x14ac:dyDescent="0.3">
      <c r="C83" s="20" t="s">
        <v>314</v>
      </c>
      <c r="D83" s="11">
        <v>453736.82</v>
      </c>
    </row>
    <row r="84" spans="3:4" x14ac:dyDescent="0.3">
      <c r="C84" s="20" t="s">
        <v>51</v>
      </c>
      <c r="D84" s="11">
        <v>661296</v>
      </c>
    </row>
    <row r="85" spans="3:4" x14ac:dyDescent="0.3">
      <c r="C85" s="20" t="s">
        <v>318</v>
      </c>
      <c r="D85" s="11">
        <v>1693884</v>
      </c>
    </row>
    <row r="86" spans="3:4" ht="15" thickBot="1" x14ac:dyDescent="0.35">
      <c r="C86" s="12" t="s">
        <v>319</v>
      </c>
      <c r="D86" s="13">
        <f>SUM(D81:D85)</f>
        <v>4266752.18</v>
      </c>
    </row>
    <row r="87" spans="3:4" ht="16.2" thickBot="1" x14ac:dyDescent="0.35">
      <c r="C87" s="16" t="s">
        <v>252</v>
      </c>
      <c r="D87" s="17">
        <f>SUM(D86+D79+D76+D73+D70+D67+D61+D58+D47+D40+D22)</f>
        <v>35564508.369999997</v>
      </c>
    </row>
    <row r="88" spans="3:4" x14ac:dyDescent="0.3">
      <c r="C88" s="9" t="s">
        <v>320</v>
      </c>
      <c r="D88" s="8"/>
    </row>
    <row r="89" spans="3:4" x14ac:dyDescent="0.3">
      <c r="C89" s="20" t="s">
        <v>65</v>
      </c>
      <c r="D89" s="11">
        <v>1172.76</v>
      </c>
    </row>
    <row r="90" spans="3:4" ht="15" thickBot="1" x14ac:dyDescent="0.35">
      <c r="C90" s="12" t="s">
        <v>120</v>
      </c>
      <c r="D90" s="13">
        <f>SUM(D89:D89)</f>
        <v>1172.76</v>
      </c>
    </row>
    <row r="91" spans="3:4" ht="16.2" thickBot="1" x14ac:dyDescent="0.35">
      <c r="C91" s="16" t="s">
        <v>321</v>
      </c>
      <c r="D91" s="17">
        <f>SUM(D87+D90)</f>
        <v>35565681.129999995</v>
      </c>
    </row>
  </sheetData>
  <sortState xmlns:xlrd2="http://schemas.microsoft.com/office/spreadsheetml/2017/richdata2" ref="C49:D57">
    <sortCondition ref="C49:C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B21" sqref="B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B43" sqref="B43:B4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opLeftCell="A2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D5B-0981-42B6-A10C-B1DA96C2AFC6}">
  <dimension ref="B1:O147"/>
  <sheetViews>
    <sheetView workbookViewId="0">
      <selection activeCell="G3" sqref="G3"/>
    </sheetView>
  </sheetViews>
  <sheetFormatPr defaultRowHeight="14.4" x14ac:dyDescent="0.3"/>
  <cols>
    <col min="1" max="1" width="5.109375" customWidth="1"/>
    <col min="2" max="2" width="49.44140625" style="21" customWidth="1"/>
    <col min="3" max="3" width="15.21875" customWidth="1"/>
    <col min="5" max="5" width="11.6640625" bestFit="1" customWidth="1"/>
  </cols>
  <sheetData>
    <row r="1" spans="2:3" ht="15.6" x14ac:dyDescent="0.3">
      <c r="B1" s="22" t="s">
        <v>0</v>
      </c>
      <c r="C1" s="4"/>
    </row>
    <row r="2" spans="2:3" ht="16.2" thickBot="1" x14ac:dyDescent="0.35">
      <c r="B2" s="23" t="s">
        <v>1</v>
      </c>
      <c r="C2" s="6" t="s">
        <v>172</v>
      </c>
    </row>
    <row r="3" spans="2:3" x14ac:dyDescent="0.3">
      <c r="B3" s="24" t="s">
        <v>173</v>
      </c>
      <c r="C3" s="8"/>
    </row>
    <row r="4" spans="2:3" x14ac:dyDescent="0.3">
      <c r="B4" s="25" t="s">
        <v>174</v>
      </c>
      <c r="C4" s="11">
        <v>130680</v>
      </c>
    </row>
    <row r="5" spans="2:3" x14ac:dyDescent="0.3">
      <c r="B5" s="25" t="s">
        <v>175</v>
      </c>
      <c r="C5" s="11">
        <v>18889.2</v>
      </c>
    </row>
    <row r="6" spans="2:3" x14ac:dyDescent="0.3">
      <c r="B6" s="25" t="s">
        <v>176</v>
      </c>
      <c r="C6" s="11">
        <v>29172</v>
      </c>
    </row>
    <row r="7" spans="2:3" x14ac:dyDescent="0.3">
      <c r="B7" s="25" t="s">
        <v>177</v>
      </c>
      <c r="C7" s="11">
        <v>14300</v>
      </c>
    </row>
    <row r="8" spans="2:3" x14ac:dyDescent="0.3">
      <c r="B8" s="25" t="s">
        <v>134</v>
      </c>
      <c r="C8" s="11">
        <v>19008</v>
      </c>
    </row>
    <row r="9" spans="2:3" x14ac:dyDescent="0.3">
      <c r="B9" s="25" t="s">
        <v>178</v>
      </c>
      <c r="C9" s="11">
        <v>567000</v>
      </c>
    </row>
    <row r="10" spans="2:3" x14ac:dyDescent="0.3">
      <c r="B10" s="25" t="s">
        <v>179</v>
      </c>
      <c r="C10" s="11">
        <v>58366</v>
      </c>
    </row>
    <row r="11" spans="2:3" x14ac:dyDescent="0.3">
      <c r="B11" s="25" t="s">
        <v>135</v>
      </c>
      <c r="C11" s="11">
        <v>12816</v>
      </c>
    </row>
    <row r="12" spans="2:3" x14ac:dyDescent="0.3">
      <c r="B12" s="25" t="s">
        <v>180</v>
      </c>
      <c r="C12" s="11">
        <v>92598</v>
      </c>
    </row>
    <row r="13" spans="2:3" x14ac:dyDescent="0.3">
      <c r="B13" s="25" t="s">
        <v>181</v>
      </c>
      <c r="C13" s="11">
        <v>102594.8</v>
      </c>
    </row>
    <row r="14" spans="2:3" x14ac:dyDescent="0.3">
      <c r="B14" s="25" t="s">
        <v>182</v>
      </c>
      <c r="C14" s="11">
        <v>24000</v>
      </c>
    </row>
    <row r="15" spans="2:3" x14ac:dyDescent="0.3">
      <c r="B15" s="25" t="s">
        <v>145</v>
      </c>
      <c r="C15" s="11">
        <v>16296</v>
      </c>
    </row>
    <row r="16" spans="2:3" x14ac:dyDescent="0.3">
      <c r="B16" s="25" t="s">
        <v>73</v>
      </c>
      <c r="C16" s="11">
        <v>13800</v>
      </c>
    </row>
    <row r="17" spans="2:3" x14ac:dyDescent="0.3">
      <c r="B17" s="25" t="s">
        <v>183</v>
      </c>
      <c r="C17" s="11">
        <v>376200</v>
      </c>
    </row>
    <row r="18" spans="2:3" x14ac:dyDescent="0.3">
      <c r="B18" s="25" t="s">
        <v>184</v>
      </c>
      <c r="C18" s="11">
        <v>240480</v>
      </c>
    </row>
    <row r="19" spans="2:3" x14ac:dyDescent="0.3">
      <c r="B19" s="25" t="s">
        <v>185</v>
      </c>
      <c r="C19" s="11">
        <v>128520</v>
      </c>
    </row>
    <row r="20" spans="2:3" x14ac:dyDescent="0.3">
      <c r="B20" s="25" t="s">
        <v>186</v>
      </c>
      <c r="C20" s="11">
        <v>47304</v>
      </c>
    </row>
    <row r="21" spans="2:3" x14ac:dyDescent="0.3">
      <c r="B21" s="25" t="s">
        <v>187</v>
      </c>
      <c r="C21" s="11">
        <v>46800</v>
      </c>
    </row>
    <row r="22" spans="2:3" x14ac:dyDescent="0.3">
      <c r="B22" s="25" t="s">
        <v>188</v>
      </c>
      <c r="C22" s="11">
        <v>347641</v>
      </c>
    </row>
    <row r="23" spans="2:3" x14ac:dyDescent="0.3">
      <c r="B23" s="25" t="s">
        <v>189</v>
      </c>
      <c r="C23" s="11">
        <v>190800</v>
      </c>
    </row>
    <row r="24" spans="2:3" x14ac:dyDescent="0.3">
      <c r="B24" s="25" t="s">
        <v>190</v>
      </c>
      <c r="C24" s="11">
        <v>197957.37</v>
      </c>
    </row>
    <row r="25" spans="2:3" x14ac:dyDescent="0.3">
      <c r="B25" s="25" t="s">
        <v>191</v>
      </c>
      <c r="C25" s="11">
        <v>121200</v>
      </c>
    </row>
    <row r="26" spans="2:3" x14ac:dyDescent="0.3">
      <c r="B26" s="25" t="s">
        <v>192</v>
      </c>
      <c r="C26" s="11">
        <v>4824</v>
      </c>
    </row>
    <row r="27" spans="2:3" x14ac:dyDescent="0.3">
      <c r="B27" s="25" t="s">
        <v>193</v>
      </c>
      <c r="C27" s="11">
        <v>5022</v>
      </c>
    </row>
    <row r="28" spans="2:3" x14ac:dyDescent="0.3">
      <c r="B28" s="25" t="s">
        <v>194</v>
      </c>
      <c r="C28" s="11">
        <v>32792.160000000003</v>
      </c>
    </row>
    <row r="29" spans="2:3" x14ac:dyDescent="0.3">
      <c r="B29" s="25" t="s">
        <v>195</v>
      </c>
      <c r="C29" s="11">
        <v>23472</v>
      </c>
    </row>
    <row r="30" spans="2:3" x14ac:dyDescent="0.3">
      <c r="B30" s="25" t="s">
        <v>196</v>
      </c>
      <c r="C30" s="11">
        <v>122328</v>
      </c>
    </row>
    <row r="31" spans="2:3" x14ac:dyDescent="0.3">
      <c r="B31" s="25" t="s">
        <v>197</v>
      </c>
      <c r="C31" s="11">
        <v>388800</v>
      </c>
    </row>
    <row r="32" spans="2:3" x14ac:dyDescent="0.3">
      <c r="B32" s="25" t="s">
        <v>198</v>
      </c>
      <c r="C32" s="11">
        <v>79500</v>
      </c>
    </row>
    <row r="33" spans="2:3" x14ac:dyDescent="0.3">
      <c r="B33" s="25" t="s">
        <v>199</v>
      </c>
      <c r="C33" s="11">
        <v>293460</v>
      </c>
    </row>
    <row r="34" spans="2:3" x14ac:dyDescent="0.3">
      <c r="B34" s="25" t="s">
        <v>90</v>
      </c>
      <c r="C34" s="11">
        <v>242348.16</v>
      </c>
    </row>
    <row r="35" spans="2:3" x14ac:dyDescent="0.3">
      <c r="B35" s="25" t="s">
        <v>200</v>
      </c>
      <c r="C35" s="11">
        <v>146040</v>
      </c>
    </row>
    <row r="36" spans="2:3" x14ac:dyDescent="0.3">
      <c r="B36" s="25" t="s">
        <v>201</v>
      </c>
      <c r="C36" s="11">
        <v>30000</v>
      </c>
    </row>
    <row r="37" spans="2:3" x14ac:dyDescent="0.3">
      <c r="B37" s="25" t="s">
        <v>202</v>
      </c>
      <c r="C37" s="11">
        <v>117600</v>
      </c>
    </row>
    <row r="38" spans="2:3" ht="15" thickBot="1" x14ac:dyDescent="0.35">
      <c r="B38" s="26" t="s">
        <v>203</v>
      </c>
      <c r="C38" s="13">
        <f>SUM(C4:C37)</f>
        <v>4282608.6900000004</v>
      </c>
    </row>
    <row r="39" spans="2:3" x14ac:dyDescent="0.3">
      <c r="B39" s="9" t="s">
        <v>81</v>
      </c>
      <c r="C39" s="8"/>
    </row>
    <row r="40" spans="2:3" x14ac:dyDescent="0.3">
      <c r="B40" s="10" t="s">
        <v>204</v>
      </c>
      <c r="C40" s="11">
        <v>435.47</v>
      </c>
    </row>
    <row r="41" spans="2:3" ht="15" thickBot="1" x14ac:dyDescent="0.35">
      <c r="B41" s="12" t="s">
        <v>55</v>
      </c>
      <c r="C41" s="13">
        <f>SUM(C40:C40)</f>
        <v>435.47</v>
      </c>
    </row>
    <row r="42" spans="2:3" ht="16.2" thickBot="1" x14ac:dyDescent="0.35">
      <c r="B42" s="16" t="s">
        <v>33</v>
      </c>
      <c r="C42" s="17">
        <f>SUM(C41,C38)</f>
        <v>4283044.16</v>
      </c>
    </row>
    <row r="63" spans="15:15" x14ac:dyDescent="0.3">
      <c r="O63" s="21" t="s">
        <v>114</v>
      </c>
    </row>
    <row r="64" spans="15:15" x14ac:dyDescent="0.3">
      <c r="O64" s="21"/>
    </row>
    <row r="65" spans="15:15" x14ac:dyDescent="0.3">
      <c r="O65" s="21"/>
    </row>
    <row r="66" spans="15:15" x14ac:dyDescent="0.3">
      <c r="O66" s="21" t="s">
        <v>116</v>
      </c>
    </row>
    <row r="67" spans="15:15" x14ac:dyDescent="0.3">
      <c r="O67" s="21"/>
    </row>
    <row r="68" spans="15:15" x14ac:dyDescent="0.3">
      <c r="O68" s="21"/>
    </row>
    <row r="69" spans="15:15" x14ac:dyDescent="0.3">
      <c r="O69" s="21" t="s">
        <v>118</v>
      </c>
    </row>
    <row r="72" spans="15:15" x14ac:dyDescent="0.3">
      <c r="O72" s="21" t="s">
        <v>119</v>
      </c>
    </row>
    <row r="143" spans="5:5" x14ac:dyDescent="0.3">
      <c r="E143" s="18"/>
    </row>
    <row r="144" spans="5:5" x14ac:dyDescent="0.3">
      <c r="E144" s="18"/>
    </row>
    <row r="145" spans="5:5" x14ac:dyDescent="0.3">
      <c r="E145" s="18"/>
    </row>
    <row r="146" spans="5:5" x14ac:dyDescent="0.3">
      <c r="E146" s="18"/>
    </row>
    <row r="147" spans="5:5" x14ac:dyDescent="0.3">
      <c r="E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19</vt:i4>
      </vt:variant>
    </vt:vector>
  </HeadingPairs>
  <TitlesOfParts>
    <vt:vector size="19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  <vt:lpstr>13.11.2025.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  <vt:lpstr>26.11.2025.</vt:lpstr>
      <vt:lpstr>27.11.2025.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2025-11-28T08:23:51Z</dcterms:modified>
</cp:coreProperties>
</file>